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5820"/>
  </bookViews>
  <sheets>
    <sheet name="E Calc" sheetId="1" r:id="rId1"/>
  </sheets>
  <calcPr calcId="145621" concurrentCalc="0"/>
</workbook>
</file>

<file path=xl/calcChain.xml><?xml version="1.0" encoding="utf-8"?>
<calcChain xmlns="http://schemas.openxmlformats.org/spreadsheetml/2006/main">
  <c r="P38" i="1" l="1"/>
  <c r="P40" i="1"/>
  <c r="M38" i="1"/>
  <c r="M40" i="1"/>
  <c r="J38" i="1"/>
  <c r="J40" i="1"/>
  <c r="G38" i="1"/>
  <c r="G40" i="1"/>
  <c r="D38" i="1"/>
  <c r="D40" i="1"/>
  <c r="P26" i="1"/>
  <c r="M26" i="1"/>
  <c r="J26" i="1"/>
  <c r="G26" i="1"/>
  <c r="D26" i="1"/>
  <c r="E14" i="1"/>
  <c r="G14" i="1"/>
  <c r="H14" i="1"/>
  <c r="J14" i="1"/>
  <c r="K14" i="1"/>
  <c r="M14" i="1"/>
  <c r="N14" i="1"/>
  <c r="P14" i="1"/>
  <c r="Q14" i="1"/>
  <c r="D14" i="1"/>
  <c r="J16" i="1"/>
  <c r="J20" i="1"/>
  <c r="J30" i="1"/>
  <c r="J43" i="1"/>
  <c r="G16" i="1"/>
  <c r="G20" i="1"/>
  <c r="G30" i="1"/>
  <c r="G43" i="1"/>
  <c r="D16" i="1"/>
  <c r="D20" i="1"/>
  <c r="D30" i="1"/>
  <c r="D43" i="1"/>
  <c r="P16" i="1"/>
  <c r="P20" i="1"/>
  <c r="P30" i="1"/>
  <c r="P43" i="1"/>
  <c r="M16" i="1"/>
  <c r="M20" i="1"/>
  <c r="M30" i="1"/>
  <c r="M43" i="1"/>
  <c r="G46" i="1"/>
  <c r="J46" i="1"/>
  <c r="P46" i="1"/>
  <c r="M46" i="1"/>
  <c r="D46" i="1"/>
</calcChain>
</file>

<file path=xl/sharedStrings.xml><?xml version="1.0" encoding="utf-8"?>
<sst xmlns="http://schemas.openxmlformats.org/spreadsheetml/2006/main" count="60" uniqueCount="57">
  <si>
    <t xml:space="preserve">Energy Cost (A) / Capital Cost (B)   / Labour Cost  (C ) </t>
  </si>
  <si>
    <t>Example  Energy saving Calculator</t>
  </si>
  <si>
    <t xml:space="preserve">Figures could be amended accordingly </t>
  </si>
  <si>
    <t>Ref</t>
  </si>
  <si>
    <t>ENERGY Calculation (A)</t>
  </si>
  <si>
    <t xml:space="preserve">A2 </t>
  </si>
  <si>
    <t>A1</t>
  </si>
  <si>
    <t xml:space="preserve">No of Fittings </t>
  </si>
  <si>
    <t>A3</t>
  </si>
  <si>
    <t>A4</t>
  </si>
  <si>
    <t xml:space="preserve">A5 </t>
  </si>
  <si>
    <r>
      <t xml:space="preserve">Individual  Wattage     </t>
    </r>
    <r>
      <rPr>
        <sz val="11"/>
        <color rgb="FFFF0000"/>
        <rFont val="Calibri"/>
        <family val="2"/>
        <scheme val="minor"/>
      </rPr>
      <t>W</t>
    </r>
  </si>
  <si>
    <r>
      <t xml:space="preserve">Annual Hourly Usage   </t>
    </r>
    <r>
      <rPr>
        <sz val="11"/>
        <color rgb="FFFF0000"/>
        <rFont val="Calibri"/>
        <family val="2"/>
        <scheme val="minor"/>
      </rPr>
      <t>Hr</t>
    </r>
  </si>
  <si>
    <r>
      <t xml:space="preserve">Total Annual Consumption  A1 x A2 x A3/1000     </t>
    </r>
    <r>
      <rPr>
        <sz val="11"/>
        <color rgb="FFFF0000"/>
        <rFont val="Calibri"/>
        <family val="2"/>
        <scheme val="minor"/>
      </rPr>
      <t>KIloWatt</t>
    </r>
  </si>
  <si>
    <r>
      <t xml:space="preserve">Annual Energy Saving   </t>
    </r>
    <r>
      <rPr>
        <sz val="11"/>
        <color rgb="FFFF0000"/>
        <rFont val="Calibri"/>
        <family val="2"/>
        <scheme val="minor"/>
      </rPr>
      <t xml:space="preserve">Kilowatt </t>
    </r>
  </si>
  <si>
    <t xml:space="preserve">A6 </t>
  </si>
  <si>
    <t xml:space="preserve">A7 </t>
  </si>
  <si>
    <t>Capital Cost (B)</t>
  </si>
  <si>
    <t xml:space="preserve">B1 </t>
  </si>
  <si>
    <t xml:space="preserve">B2 </t>
  </si>
  <si>
    <r>
      <t xml:space="preserve">Energy Cost    </t>
    </r>
    <r>
      <rPr>
        <sz val="11"/>
        <color rgb="FFFF0000"/>
        <rFont val="Calibri"/>
        <family val="2"/>
        <scheme val="minor"/>
      </rPr>
      <t xml:space="preserve">£ </t>
    </r>
    <r>
      <rPr>
        <sz val="11"/>
        <color theme="3"/>
        <rFont val="Calibri"/>
        <family val="2"/>
        <scheme val="minor"/>
      </rPr>
      <t xml:space="preserve"> Kilowatt/Hour </t>
    </r>
  </si>
  <si>
    <r>
      <t xml:space="preserve">Cost of individual Fitting  (example)   </t>
    </r>
    <r>
      <rPr>
        <sz val="11"/>
        <color rgb="FFFF0000"/>
        <rFont val="Calibri"/>
        <family val="2"/>
        <scheme val="minor"/>
      </rPr>
      <t>£</t>
    </r>
  </si>
  <si>
    <t>B3</t>
  </si>
  <si>
    <r>
      <t xml:space="preserve">Total Purchase Cost  A1 x B1(net)    </t>
    </r>
    <r>
      <rPr>
        <sz val="11"/>
        <color rgb="FFFF0000"/>
        <rFont val="Calibri"/>
        <family val="2"/>
        <scheme val="minor"/>
      </rPr>
      <t>£</t>
    </r>
  </si>
  <si>
    <r>
      <t xml:space="preserve">Expected Period of Use   </t>
    </r>
    <r>
      <rPr>
        <sz val="11"/>
        <color rgb="FFFF0000"/>
        <rFont val="Calibri"/>
        <family val="2"/>
        <scheme val="minor"/>
      </rPr>
      <t>No of Years</t>
    </r>
    <r>
      <rPr>
        <sz val="11"/>
        <color theme="1"/>
        <rFont val="Calibri"/>
        <family val="2"/>
        <scheme val="minor"/>
      </rPr>
      <t xml:space="preserve"> </t>
    </r>
  </si>
  <si>
    <t xml:space="preserve">Labour Cost (C ) </t>
  </si>
  <si>
    <t>C1</t>
  </si>
  <si>
    <t xml:space="preserve">C2 </t>
  </si>
  <si>
    <t>C3</t>
  </si>
  <si>
    <r>
      <t>Installation Cost ( Estimate 1 off)</t>
    </r>
    <r>
      <rPr>
        <sz val="11"/>
        <color rgb="FFFF0000"/>
        <rFont val="Calibri"/>
        <family val="2"/>
        <scheme val="minor"/>
      </rPr>
      <t xml:space="preserve"> £</t>
    </r>
  </si>
  <si>
    <r>
      <t xml:space="preserve">Maintenance Costs over period of use   C2 x B3 </t>
    </r>
    <r>
      <rPr>
        <sz val="11"/>
        <color rgb="FFFF0000"/>
        <rFont val="Calibri"/>
        <family val="2"/>
        <scheme val="minor"/>
      </rPr>
      <t>£</t>
    </r>
  </si>
  <si>
    <t>C4</t>
  </si>
  <si>
    <t>Twin Fluorscent 2ft  + Diff</t>
  </si>
  <si>
    <t xml:space="preserve">Twin Fluorscent 3ft + Diff </t>
  </si>
  <si>
    <t>Twin Fluorscent 4ft + Diff</t>
  </si>
  <si>
    <t>Twin Fluorscent 5ft + diff</t>
  </si>
  <si>
    <t>Twin Fluorscent 6ft + Diff</t>
  </si>
  <si>
    <r>
      <t xml:space="preserve">Annual Maintenance Cost Estimate ( Change of Lamps ) </t>
    </r>
    <r>
      <rPr>
        <sz val="11"/>
        <color rgb="FFFF0000"/>
        <rFont val="Calibri"/>
        <family val="2"/>
        <scheme val="minor"/>
      </rPr>
      <t>£</t>
    </r>
  </si>
  <si>
    <t>B5</t>
  </si>
  <si>
    <t xml:space="preserve">Total Savings / Costs  B5 + C4 </t>
  </si>
  <si>
    <t>Total  Savings / Cost over Period of Use  (B3xA7) - B2   £</t>
  </si>
  <si>
    <r>
      <t xml:space="preserve">PAY Back Period  ( B2 + C4 )/ A7   </t>
    </r>
    <r>
      <rPr>
        <b/>
        <sz val="12"/>
        <color rgb="FFFF0000"/>
        <rFont val="Calibri"/>
        <family val="2"/>
        <scheme val="minor"/>
      </rPr>
      <t xml:space="preserve">No of Years </t>
    </r>
  </si>
  <si>
    <r>
      <t xml:space="preserve">Net Labour Savings / Cost </t>
    </r>
    <r>
      <rPr>
        <b/>
        <sz val="12"/>
        <color rgb="FFFF0000"/>
        <rFont val="Calibri"/>
        <family val="2"/>
        <scheme val="minor"/>
      </rPr>
      <t xml:space="preserve"> £</t>
    </r>
  </si>
  <si>
    <t>Years</t>
  </si>
  <si>
    <t xml:space="preserve">Years </t>
  </si>
  <si>
    <t xml:space="preserve">2 Foot </t>
  </si>
  <si>
    <t xml:space="preserve">3 Foot </t>
  </si>
  <si>
    <t xml:space="preserve">4 Foot </t>
  </si>
  <si>
    <t xml:space="preserve">5 Foot </t>
  </si>
  <si>
    <t xml:space="preserve">6 Foot </t>
  </si>
  <si>
    <r>
      <rPr>
        <b/>
        <u/>
        <sz val="11"/>
        <color theme="1"/>
        <rFont val="Calibri"/>
        <family val="2"/>
        <scheme val="minor"/>
      </rPr>
      <t xml:space="preserve">The above calculations are Example only.    </t>
    </r>
    <r>
      <rPr>
        <b/>
        <sz val="11"/>
        <color theme="1"/>
        <rFont val="Calibri"/>
        <family val="2"/>
        <scheme val="minor"/>
      </rPr>
      <t xml:space="preserve">                                     Deltech shall not be under any liability for the above data. </t>
    </r>
  </si>
  <si>
    <r>
      <t xml:space="preserve">Total Annual Energy Savings  </t>
    </r>
    <r>
      <rPr>
        <b/>
        <sz val="12"/>
        <color rgb="FFFF0000"/>
        <rFont val="Calibri"/>
        <family val="2"/>
        <scheme val="minor"/>
      </rPr>
      <t>£</t>
    </r>
    <r>
      <rPr>
        <b/>
        <sz val="12"/>
        <color theme="1"/>
        <rFont val="Calibri"/>
        <family val="2"/>
        <scheme val="minor"/>
      </rPr>
      <t xml:space="preserve"> / Annum    A5 x A6 </t>
    </r>
  </si>
  <si>
    <t xml:space="preserve">6BT2 2ft LED Batten </t>
  </si>
  <si>
    <t xml:space="preserve">6BT3 3ft LED Batten </t>
  </si>
  <si>
    <t xml:space="preserve">6BT4 4ft LED Batten </t>
  </si>
  <si>
    <t xml:space="preserve">6BT5 5ft LED Batten </t>
  </si>
  <si>
    <t xml:space="preserve">6BT6 6ft LED Batten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</si>
</sst>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0" fillId="2" borderId="0" xfId="0" applyFill="1"/>
    <xf numFmtId="0" fontId="0" fillId="3" borderId="0" xfId="0" applyFill="1"/>
    <xf numFmtId="2" fontId="4" fillId="0" borderId="0" xfId="0" applyNumberFormat="1" applyFont="1" applyAlignment="1">
      <alignment vertical="center" wrapText="1"/>
    </xf>
    <xf numFmtId="2" fontId="4" fillId="3" borderId="0" xfId="0" applyNumberFormat="1" applyFont="1" applyFill="1" applyAlignment="1">
      <alignment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 wrapText="1"/>
    </xf>
    <xf numFmtId="8" fontId="0" fillId="0" borderId="0" xfId="0" applyNumberFormat="1" applyAlignment="1">
      <alignment horizontal="center"/>
    </xf>
    <xf numFmtId="8" fontId="0" fillId="3" borderId="0" xfId="0" applyNumberFormat="1" applyFill="1" applyAlignment="1">
      <alignment horizontal="center"/>
    </xf>
    <xf numFmtId="0" fontId="5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164" fontId="0" fillId="0" borderId="0" xfId="0" applyNumberFormat="1"/>
    <xf numFmtId="164" fontId="0" fillId="3" borderId="0" xfId="0" applyNumberFormat="1" applyFill="1"/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64" fontId="10" fillId="4" borderId="0" xfId="0" applyNumberFormat="1" applyFont="1" applyFill="1"/>
    <xf numFmtId="164" fontId="10" fillId="4" borderId="0" xfId="0" applyNumberFormat="1" applyFont="1" applyFill="1" applyAlignment="1">
      <alignment horizontal="center"/>
    </xf>
    <xf numFmtId="164" fontId="0" fillId="4" borderId="0" xfId="0" applyNumberFormat="1" applyFill="1"/>
    <xf numFmtId="164" fontId="0" fillId="4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0" borderId="0" xfId="0" applyFill="1"/>
    <xf numFmtId="2" fontId="4" fillId="0" borderId="0" xfId="0" applyNumberFormat="1" applyFont="1" applyFill="1" applyAlignment="1">
      <alignment vertical="center" wrapText="1"/>
    </xf>
    <xf numFmtId="0" fontId="1" fillId="0" borderId="0" xfId="0" applyFont="1" applyFill="1"/>
    <xf numFmtId="164" fontId="10" fillId="0" borderId="0" xfId="0" applyNumberFormat="1" applyFont="1" applyFill="1"/>
    <xf numFmtId="164" fontId="0" fillId="0" borderId="0" xfId="0" applyNumberFormat="1" applyFill="1"/>
    <xf numFmtId="0" fontId="12" fillId="0" borderId="1" xfId="0" applyFont="1" applyBorder="1"/>
    <xf numFmtId="0" fontId="12" fillId="3" borderId="2" xfId="0" applyFont="1" applyFill="1" applyBorder="1"/>
    <xf numFmtId="16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2" xfId="0" applyFont="1" applyBorder="1"/>
    <xf numFmtId="2" fontId="12" fillId="0" borderId="1" xfId="0" applyNumberFormat="1" applyFont="1" applyBorder="1"/>
    <xf numFmtId="2" fontId="12" fillId="0" borderId="2" xfId="0" applyNumberFormat="1" applyFont="1" applyBorder="1"/>
    <xf numFmtId="2" fontId="12" fillId="3" borderId="2" xfId="0" applyNumberFormat="1" applyFont="1" applyFill="1" applyBorder="1"/>
    <xf numFmtId="2" fontId="12" fillId="3" borderId="2" xfId="0" applyNumberFormat="1" applyFont="1" applyFill="1" applyBorder="1" applyAlignment="1">
      <alignment horizontal="center"/>
    </xf>
    <xf numFmtId="2" fontId="12" fillId="0" borderId="2" xfId="0" applyNumberFormat="1" applyFont="1" applyFill="1" applyBorder="1"/>
    <xf numFmtId="164" fontId="12" fillId="0" borderId="1" xfId="0" applyNumberFormat="1" applyFont="1" applyBorder="1"/>
    <xf numFmtId="164" fontId="12" fillId="0" borderId="2" xfId="0" applyNumberFormat="1" applyFont="1" applyBorder="1"/>
    <xf numFmtId="164" fontId="12" fillId="3" borderId="2" xfId="0" applyNumberFormat="1" applyFont="1" applyFill="1" applyBorder="1"/>
    <xf numFmtId="164" fontId="12" fillId="3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/>
    <xf numFmtId="0" fontId="8" fillId="0" borderId="2" xfId="0" applyFont="1" applyBorder="1"/>
    <xf numFmtId="0" fontId="6" fillId="3" borderId="0" xfId="0" applyFont="1" applyFill="1" applyAlignment="1">
      <alignment horizontal="center"/>
    </xf>
    <xf numFmtId="0" fontId="0" fillId="0" borderId="0" xfId="0" applyFill="1" applyBorder="1"/>
    <xf numFmtId="2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164" fontId="10" fillId="0" borderId="0" xfId="0" applyNumberFormat="1" applyFont="1" applyFill="1" applyBorder="1"/>
    <xf numFmtId="0" fontId="12" fillId="0" borderId="0" xfId="0" applyFont="1" applyFill="1" applyBorder="1"/>
    <xf numFmtId="164" fontId="0" fillId="0" borderId="0" xfId="0" applyNumberFormat="1" applyFill="1" applyBorder="1"/>
    <xf numFmtId="164" fontId="12" fillId="0" borderId="0" xfId="0" applyNumberFormat="1" applyFont="1" applyFill="1" applyBorder="1"/>
    <xf numFmtId="2" fontId="12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8" fontId="0" fillId="2" borderId="0" xfId="0" applyNumberFormat="1" applyFill="1" applyAlignment="1">
      <alignment horizontal="center"/>
    </xf>
    <xf numFmtId="2" fontId="4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/>
    <xf numFmtId="164" fontId="10" fillId="2" borderId="0" xfId="0" applyNumberFormat="1" applyFont="1" applyFill="1" applyBorder="1"/>
    <xf numFmtId="0" fontId="12" fillId="2" borderId="0" xfId="0" applyFont="1" applyFill="1" applyBorder="1"/>
    <xf numFmtId="164" fontId="0" fillId="2" borderId="0" xfId="0" applyNumberFormat="1" applyFill="1" applyBorder="1"/>
    <xf numFmtId="164" fontId="12" fillId="2" borderId="0" xfId="0" applyNumberFormat="1" applyFont="1" applyFill="1" applyBorder="1"/>
    <xf numFmtId="2" fontId="12" fillId="2" borderId="0" xfId="0" applyNumberFormat="1" applyFont="1" applyFill="1" applyBorder="1"/>
    <xf numFmtId="2" fontId="12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center"/>
    </xf>
    <xf numFmtId="0" fontId="12" fillId="3" borderId="1" xfId="0" applyFont="1" applyFill="1" applyBorder="1"/>
    <xf numFmtId="0" fontId="11" fillId="3" borderId="2" xfId="0" applyFont="1" applyFill="1" applyBorder="1"/>
    <xf numFmtId="164" fontId="13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2" fillId="3" borderId="0" xfId="0" applyFont="1" applyFill="1" applyBorder="1"/>
    <xf numFmtId="49" fontId="15" fillId="2" borderId="0" xfId="0" applyNumberFormat="1" applyFont="1" applyFill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160215</xdr:colOff>
      <xdr:row>2</xdr:row>
      <xdr:rowOff>72727</xdr:rowOff>
    </xdr:from>
    <xdr:to>
      <xdr:col>3</xdr:col>
      <xdr:colOff>589789</xdr:colOff>
      <xdr:row>2</xdr:row>
      <xdr:rowOff>496692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95386">
          <a:off x="4779840" y="263227"/>
          <a:ext cx="591499" cy="4239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2</xdr:row>
          <xdr:rowOff>85725</xdr:rowOff>
        </xdr:from>
        <xdr:to>
          <xdr:col>4</xdr:col>
          <xdr:colOff>609600</xdr:colOff>
          <xdr:row>2</xdr:row>
          <xdr:rowOff>542925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123825</xdr:colOff>
      <xdr:row>2</xdr:row>
      <xdr:rowOff>133349</xdr:rowOff>
    </xdr:from>
    <xdr:to>
      <xdr:col>6</xdr:col>
      <xdr:colOff>572449</xdr:colOff>
      <xdr:row>2</xdr:row>
      <xdr:rowOff>557314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95386">
          <a:off x="6181725" y="323849"/>
          <a:ext cx="591499" cy="42396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</xdr:row>
      <xdr:rowOff>152401</xdr:rowOff>
    </xdr:from>
    <xdr:to>
      <xdr:col>9</xdr:col>
      <xdr:colOff>591499</xdr:colOff>
      <xdr:row>2</xdr:row>
      <xdr:rowOff>576366</xdr:rowOff>
    </xdr:to>
    <xdr:pic>
      <xdr:nvPicPr>
        <xdr:cNvPr id="6" name="Pictur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95386">
          <a:off x="7762875" y="342901"/>
          <a:ext cx="591499" cy="423965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47624</xdr:colOff>
      <xdr:row>2</xdr:row>
      <xdr:rowOff>104774</xdr:rowOff>
    </xdr:from>
    <xdr:to>
      <xdr:col>12</xdr:col>
      <xdr:colOff>639123</xdr:colOff>
      <xdr:row>2</xdr:row>
      <xdr:rowOff>528739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95386">
          <a:off x="9210674" y="295274"/>
          <a:ext cx="591499" cy="423965"/>
        </a:xfrm>
        <a:prstGeom prst="rect">
          <a:avLst/>
        </a:prstGeom>
      </xdr:spPr>
    </xdr:pic>
    <xdr:clientData/>
  </xdr:twoCellAnchor>
  <xdr:twoCellAnchor editAs="oneCell">
    <xdr:from>
      <xdr:col>15</xdr:col>
      <xdr:colOff>9524</xdr:colOff>
      <xdr:row>2</xdr:row>
      <xdr:rowOff>152399</xdr:rowOff>
    </xdr:from>
    <xdr:to>
      <xdr:col>15</xdr:col>
      <xdr:colOff>601023</xdr:colOff>
      <xdr:row>2</xdr:row>
      <xdr:rowOff>576364</xdr:rowOff>
    </xdr:to>
    <xdr:pic>
      <xdr:nvPicPr>
        <xdr:cNvPr id="8" name="Picture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95386">
          <a:off x="10610849" y="342899"/>
          <a:ext cx="591499" cy="4239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2</xdr:row>
          <xdr:rowOff>85725</xdr:rowOff>
        </xdr:from>
        <xdr:to>
          <xdr:col>7</xdr:col>
          <xdr:colOff>609600</xdr:colOff>
          <xdr:row>2</xdr:row>
          <xdr:rowOff>542925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2</xdr:row>
          <xdr:rowOff>85725</xdr:rowOff>
        </xdr:from>
        <xdr:to>
          <xdr:col>10</xdr:col>
          <xdr:colOff>609600</xdr:colOff>
          <xdr:row>2</xdr:row>
          <xdr:rowOff>542925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76200</xdr:colOff>
          <xdr:row>2</xdr:row>
          <xdr:rowOff>85725</xdr:rowOff>
        </xdr:from>
        <xdr:to>
          <xdr:col>13</xdr:col>
          <xdr:colOff>609600</xdr:colOff>
          <xdr:row>2</xdr:row>
          <xdr:rowOff>542925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2</xdr:row>
          <xdr:rowOff>85725</xdr:rowOff>
        </xdr:from>
        <xdr:to>
          <xdr:col>16</xdr:col>
          <xdr:colOff>609600</xdr:colOff>
          <xdr:row>2</xdr:row>
          <xdr:rowOff>542925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145677</xdr:colOff>
      <xdr:row>0</xdr:row>
      <xdr:rowOff>0</xdr:rowOff>
    </xdr:from>
    <xdr:to>
      <xdr:col>14</xdr:col>
      <xdr:colOff>100853</xdr:colOff>
      <xdr:row>0</xdr:row>
      <xdr:rowOff>1411942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4942" y="0"/>
          <a:ext cx="4515970" cy="141194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2439400</xdr:colOff>
      <xdr:row>0</xdr:row>
      <xdr:rowOff>515471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18" y="0"/>
          <a:ext cx="2439400" cy="515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I215"/>
  <sheetViews>
    <sheetView tabSelected="1" zoomScale="85" zoomScaleNormal="85" workbookViewId="0">
      <selection activeCell="J14" sqref="J14"/>
    </sheetView>
  </sheetViews>
  <sheetFormatPr defaultRowHeight="15" x14ac:dyDescent="0.25"/>
  <cols>
    <col min="1" max="1" width="9.140625" customWidth="1"/>
    <col min="2" max="2" width="60.5703125" customWidth="1"/>
    <col min="3" max="3" width="2.42578125" style="2" customWidth="1"/>
    <col min="4" max="4" width="10.28515625" style="5" customWidth="1"/>
    <col min="5" max="5" width="10.140625" style="5" customWidth="1"/>
    <col min="6" max="6" width="2.140625" style="6" customWidth="1"/>
    <col min="7" max="7" width="11" style="5" customWidth="1"/>
    <col min="8" max="8" width="11.42578125" style="5" customWidth="1"/>
    <col min="9" max="9" width="2.140625" style="6" customWidth="1"/>
    <col min="10" max="10" width="10.7109375" style="5" customWidth="1"/>
    <col min="11" max="11" width="10.42578125" style="5" customWidth="1"/>
    <col min="12" max="12" width="2.140625" style="6" customWidth="1"/>
    <col min="13" max="13" width="10.42578125" style="5" customWidth="1"/>
    <col min="14" max="14" width="10.140625" style="5" customWidth="1"/>
    <col min="15" max="15" width="2.28515625" style="6" customWidth="1"/>
    <col min="16" max="16" width="11.42578125" style="5" customWidth="1"/>
    <col min="17" max="17" width="11.7109375" style="5" customWidth="1"/>
    <col min="18" max="18" width="2.28515625" style="6" customWidth="1"/>
    <col min="19" max="49" width="9.140625" style="61"/>
    <col min="50" max="61" width="9.140625" style="51"/>
    <col min="62" max="87" width="9.140625" style="27"/>
  </cols>
  <sheetData>
    <row r="1" spans="1:87" ht="114" customHeight="1" x14ac:dyDescent="0.45">
      <c r="B1" s="13" t="s">
        <v>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87" ht="18.75" x14ac:dyDescent="0.3">
      <c r="B2" s="26" t="s">
        <v>2</v>
      </c>
      <c r="D2" s="79" t="s">
        <v>45</v>
      </c>
      <c r="E2" s="79"/>
      <c r="F2" s="50"/>
      <c r="G2" s="79" t="s">
        <v>46</v>
      </c>
      <c r="H2" s="79"/>
      <c r="I2" s="50"/>
      <c r="J2" s="79" t="s">
        <v>47</v>
      </c>
      <c r="K2" s="79"/>
      <c r="L2" s="50"/>
      <c r="M2" s="79" t="s">
        <v>48</v>
      </c>
      <c r="N2" s="79"/>
      <c r="O2" s="50"/>
      <c r="P2" s="79" t="s">
        <v>49</v>
      </c>
      <c r="Q2" s="79"/>
      <c r="R2" s="50"/>
    </row>
    <row r="3" spans="1:87" ht="53.25" customHeight="1" x14ac:dyDescent="0.3">
      <c r="B3" s="11" t="s">
        <v>0</v>
      </c>
      <c r="E3"/>
    </row>
    <row r="4" spans="1:87" s="3" customFormat="1" ht="45" x14ac:dyDescent="0.3">
      <c r="A4" s="3" t="s">
        <v>3</v>
      </c>
      <c r="B4" s="11" t="s">
        <v>4</v>
      </c>
      <c r="C4" s="4"/>
      <c r="D4" s="7" t="s">
        <v>52</v>
      </c>
      <c r="E4" s="7" t="s">
        <v>32</v>
      </c>
      <c r="F4" s="8"/>
      <c r="G4" s="7" t="s">
        <v>53</v>
      </c>
      <c r="H4" s="7" t="s">
        <v>33</v>
      </c>
      <c r="I4" s="8"/>
      <c r="J4" s="7" t="s">
        <v>54</v>
      </c>
      <c r="K4" s="7" t="s">
        <v>34</v>
      </c>
      <c r="L4" s="8"/>
      <c r="M4" s="7" t="s">
        <v>55</v>
      </c>
      <c r="N4" s="7" t="s">
        <v>35</v>
      </c>
      <c r="O4" s="8"/>
      <c r="P4" s="7" t="s">
        <v>56</v>
      </c>
      <c r="Q4" s="7" t="s">
        <v>36</v>
      </c>
      <c r="R4" s="8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</row>
    <row r="5" spans="1:87" s="3" customFormat="1" x14ac:dyDescent="0.25">
      <c r="C5" s="4"/>
      <c r="D5" s="7"/>
      <c r="E5" s="7"/>
      <c r="F5" s="8"/>
      <c r="G5" s="7"/>
      <c r="H5" s="7"/>
      <c r="I5" s="8"/>
      <c r="J5" s="7"/>
      <c r="K5" s="7"/>
      <c r="L5" s="8"/>
      <c r="M5" s="7"/>
      <c r="N5" s="7"/>
      <c r="O5" s="8"/>
      <c r="P5" s="7"/>
      <c r="Q5" s="7"/>
      <c r="R5" s="8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</row>
    <row r="8" spans="1:87" s="18" customFormat="1" x14ac:dyDescent="0.25">
      <c r="A8" s="18" t="s">
        <v>6</v>
      </c>
      <c r="B8" s="18" t="s">
        <v>7</v>
      </c>
      <c r="D8" s="19">
        <v>20</v>
      </c>
      <c r="E8" s="19">
        <v>20</v>
      </c>
      <c r="F8" s="19"/>
      <c r="G8" s="19">
        <v>20</v>
      </c>
      <c r="H8" s="19">
        <v>20</v>
      </c>
      <c r="I8" s="19"/>
      <c r="J8" s="19">
        <v>20</v>
      </c>
      <c r="K8" s="19">
        <v>20</v>
      </c>
      <c r="L8" s="19"/>
      <c r="M8" s="19">
        <v>20</v>
      </c>
      <c r="N8" s="19">
        <v>20</v>
      </c>
      <c r="O8" s="19"/>
      <c r="P8" s="19">
        <v>20</v>
      </c>
      <c r="Q8" s="19">
        <v>20</v>
      </c>
      <c r="R8" s="19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10" spans="1:87" x14ac:dyDescent="0.25">
      <c r="A10" t="s">
        <v>5</v>
      </c>
      <c r="B10" t="s">
        <v>11</v>
      </c>
      <c r="D10" s="5">
        <v>21</v>
      </c>
      <c r="E10" s="5">
        <v>36</v>
      </c>
      <c r="G10" s="5">
        <v>31</v>
      </c>
      <c r="H10" s="5">
        <v>60</v>
      </c>
      <c r="J10" s="5">
        <v>42</v>
      </c>
      <c r="K10" s="5">
        <v>72</v>
      </c>
      <c r="M10" s="5">
        <v>52</v>
      </c>
      <c r="N10" s="5">
        <v>116</v>
      </c>
      <c r="P10" s="5">
        <v>62</v>
      </c>
      <c r="Q10" s="5">
        <v>140</v>
      </c>
    </row>
    <row r="12" spans="1:87" s="24" customFormat="1" x14ac:dyDescent="0.25">
      <c r="A12" s="24" t="s">
        <v>8</v>
      </c>
      <c r="B12" s="24" t="s">
        <v>12</v>
      </c>
      <c r="D12" s="25">
        <v>4000</v>
      </c>
      <c r="E12" s="25">
        <v>4000</v>
      </c>
      <c r="F12" s="25"/>
      <c r="G12" s="25">
        <v>4000</v>
      </c>
      <c r="H12" s="25">
        <v>4000</v>
      </c>
      <c r="I12" s="25"/>
      <c r="J12" s="25">
        <v>4000</v>
      </c>
      <c r="K12" s="25">
        <v>4000</v>
      </c>
      <c r="L12" s="25"/>
      <c r="M12" s="25">
        <v>4000</v>
      </c>
      <c r="N12" s="25">
        <v>4000</v>
      </c>
      <c r="O12" s="25"/>
      <c r="P12" s="25">
        <v>4000</v>
      </c>
      <c r="Q12" s="25">
        <v>4000</v>
      </c>
      <c r="R12" s="25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</row>
    <row r="14" spans="1:87" x14ac:dyDescent="0.25">
      <c r="A14" t="s">
        <v>9</v>
      </c>
      <c r="B14" t="s">
        <v>13</v>
      </c>
      <c r="C14" s="6"/>
      <c r="D14" s="5">
        <f>(D8*D10*D12)/1000</f>
        <v>1680</v>
      </c>
      <c r="E14" s="5">
        <f t="shared" ref="E14:Q14" si="0">(E8*E10*E12)/1000</f>
        <v>2880</v>
      </c>
      <c r="F14" s="5"/>
      <c r="G14" s="5">
        <f t="shared" si="0"/>
        <v>2480</v>
      </c>
      <c r="H14" s="5">
        <f t="shared" si="0"/>
        <v>4800</v>
      </c>
      <c r="I14" s="5"/>
      <c r="J14" s="5">
        <f t="shared" si="0"/>
        <v>3360</v>
      </c>
      <c r="K14" s="5">
        <f t="shared" si="0"/>
        <v>5760</v>
      </c>
      <c r="L14" s="5"/>
      <c r="M14" s="5">
        <f t="shared" si="0"/>
        <v>4160</v>
      </c>
      <c r="N14" s="5">
        <f t="shared" si="0"/>
        <v>9280</v>
      </c>
      <c r="O14" s="5"/>
      <c r="P14" s="5">
        <f t="shared" si="0"/>
        <v>4960</v>
      </c>
      <c r="Q14" s="5">
        <f t="shared" si="0"/>
        <v>11200</v>
      </c>
      <c r="R14" s="5"/>
    </row>
    <row r="15" spans="1:87" x14ac:dyDescent="0.25">
      <c r="B15" s="12"/>
    </row>
    <row r="16" spans="1:87" x14ac:dyDescent="0.25">
      <c r="A16" t="s">
        <v>10</v>
      </c>
      <c r="B16" t="s">
        <v>14</v>
      </c>
      <c r="D16" s="5">
        <f>E14-D14</f>
        <v>1200</v>
      </c>
      <c r="G16" s="5">
        <f>H14-G14</f>
        <v>2320</v>
      </c>
      <c r="J16" s="5">
        <f>K14-J14</f>
        <v>2400</v>
      </c>
      <c r="M16" s="5">
        <f>N14-M14</f>
        <v>5120</v>
      </c>
      <c r="P16" s="5">
        <f>Q14-P14</f>
        <v>6240</v>
      </c>
    </row>
    <row r="18" spans="1:87" s="20" customFormat="1" x14ac:dyDescent="0.25">
      <c r="A18" s="20" t="s">
        <v>15</v>
      </c>
      <c r="B18" s="20" t="s">
        <v>20</v>
      </c>
      <c r="D18" s="21">
        <v>0.12</v>
      </c>
      <c r="E18" s="21"/>
      <c r="F18" s="21"/>
      <c r="G18" s="21">
        <v>0.12</v>
      </c>
      <c r="H18" s="21"/>
      <c r="I18" s="21"/>
      <c r="J18" s="21">
        <v>0.12</v>
      </c>
      <c r="K18" s="21"/>
      <c r="L18" s="21"/>
      <c r="M18" s="21">
        <v>0.12</v>
      </c>
      <c r="N18" s="21"/>
      <c r="O18" s="21"/>
      <c r="P18" s="21">
        <v>0.12</v>
      </c>
      <c r="Q18" s="21"/>
      <c r="R18" s="21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</row>
    <row r="19" spans="1:87" ht="15.75" thickBot="1" x14ac:dyDescent="0.3"/>
    <row r="20" spans="1:87" s="38" customFormat="1" ht="16.5" thickBot="1" x14ac:dyDescent="0.3">
      <c r="A20" s="32" t="s">
        <v>16</v>
      </c>
      <c r="B20" s="38" t="s">
        <v>51</v>
      </c>
      <c r="C20" s="33"/>
      <c r="D20" s="34">
        <f>D16*D18</f>
        <v>144</v>
      </c>
      <c r="E20" s="35"/>
      <c r="F20" s="36"/>
      <c r="G20" s="34">
        <f>G16*G18</f>
        <v>278.39999999999998</v>
      </c>
      <c r="H20" s="35"/>
      <c r="I20" s="36"/>
      <c r="J20" s="34">
        <f>J16*J18</f>
        <v>288</v>
      </c>
      <c r="K20" s="35"/>
      <c r="L20" s="36"/>
      <c r="M20" s="34">
        <f>M16*M18</f>
        <v>614.4</v>
      </c>
      <c r="N20" s="35"/>
      <c r="O20" s="36"/>
      <c r="P20" s="34">
        <f>P16*P18</f>
        <v>748.8</v>
      </c>
      <c r="Q20" s="35"/>
      <c r="R20" s="3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</row>
    <row r="22" spans="1:87" ht="18.75" x14ac:dyDescent="0.3">
      <c r="B22" s="11" t="s">
        <v>17</v>
      </c>
    </row>
    <row r="24" spans="1:87" s="22" customFormat="1" x14ac:dyDescent="0.25">
      <c r="A24" s="22" t="s">
        <v>18</v>
      </c>
      <c r="B24" s="22" t="s">
        <v>21</v>
      </c>
      <c r="D24" s="23">
        <v>19.510000000000002</v>
      </c>
      <c r="E24" s="23">
        <v>18</v>
      </c>
      <c r="F24" s="23"/>
      <c r="G24" s="23">
        <v>28.36</v>
      </c>
      <c r="H24" s="23">
        <v>27</v>
      </c>
      <c r="I24" s="23"/>
      <c r="J24" s="23">
        <v>25</v>
      </c>
      <c r="K24" s="23">
        <v>32</v>
      </c>
      <c r="L24" s="23"/>
      <c r="M24" s="23">
        <v>30</v>
      </c>
      <c r="N24" s="23">
        <v>28</v>
      </c>
      <c r="O24" s="23"/>
      <c r="P24" s="23">
        <v>35</v>
      </c>
      <c r="Q24" s="23">
        <v>30</v>
      </c>
      <c r="R24" s="23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</row>
    <row r="26" spans="1:87" x14ac:dyDescent="0.25">
      <c r="A26" t="s">
        <v>19</v>
      </c>
      <c r="B26" t="s">
        <v>23</v>
      </c>
      <c r="D26" s="16">
        <f>D8*(D24-E24)</f>
        <v>30.200000000000031</v>
      </c>
      <c r="G26" s="16">
        <f>G8*(G24-H24)</f>
        <v>27.199999999999989</v>
      </c>
      <c r="J26" s="16">
        <f>J8*(J24-K24)</f>
        <v>-140</v>
      </c>
      <c r="M26" s="16">
        <f>M8*(M24-N24)</f>
        <v>40</v>
      </c>
      <c r="P26" s="16">
        <f>P8*(P24-Q24)</f>
        <v>100</v>
      </c>
    </row>
    <row r="28" spans="1:87" s="24" customFormat="1" x14ac:dyDescent="0.25">
      <c r="A28" s="24" t="s">
        <v>22</v>
      </c>
      <c r="B28" s="24" t="s">
        <v>24</v>
      </c>
      <c r="D28" s="25">
        <v>5</v>
      </c>
      <c r="E28" s="25"/>
      <c r="F28" s="25"/>
      <c r="G28" s="25">
        <v>5</v>
      </c>
      <c r="H28" s="25"/>
      <c r="I28" s="25"/>
      <c r="J28" s="25">
        <v>5</v>
      </c>
      <c r="K28" s="25"/>
      <c r="L28" s="25"/>
      <c r="M28" s="25">
        <v>5</v>
      </c>
      <c r="N28" s="25"/>
      <c r="O28" s="25"/>
      <c r="P28" s="25">
        <v>5</v>
      </c>
      <c r="Q28" s="25"/>
      <c r="R28" s="25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</row>
    <row r="29" spans="1:87" ht="15.75" thickBot="1" x14ac:dyDescent="0.3"/>
    <row r="30" spans="1:87" s="38" customFormat="1" ht="16.5" thickBot="1" x14ac:dyDescent="0.3">
      <c r="A30" s="32" t="s">
        <v>38</v>
      </c>
      <c r="B30" s="49" t="s">
        <v>40</v>
      </c>
      <c r="C30" s="33"/>
      <c r="D30" s="34">
        <f>(D28*D20)-D26</f>
        <v>689.8</v>
      </c>
      <c r="E30" s="35"/>
      <c r="F30" s="36"/>
      <c r="G30" s="34">
        <f>(G28*G20)-G26</f>
        <v>1364.8</v>
      </c>
      <c r="H30" s="35"/>
      <c r="I30" s="36"/>
      <c r="J30" s="34">
        <f>(J28*J20)-J26</f>
        <v>1580</v>
      </c>
      <c r="K30" s="35"/>
      <c r="L30" s="36"/>
      <c r="M30" s="34">
        <f>(M28*M20)-M26</f>
        <v>3032</v>
      </c>
      <c r="N30" s="35"/>
      <c r="O30" s="36"/>
      <c r="P30" s="34">
        <f>(P28*P20)-P26</f>
        <v>3644</v>
      </c>
      <c r="Q30" s="35"/>
      <c r="R30" s="3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</row>
    <row r="32" spans="1:87" ht="18.75" x14ac:dyDescent="0.3">
      <c r="B32" s="11" t="s">
        <v>25</v>
      </c>
    </row>
    <row r="34" spans="1:87" s="22" customFormat="1" x14ac:dyDescent="0.25">
      <c r="A34" s="22" t="s">
        <v>26</v>
      </c>
      <c r="B34" s="22" t="s">
        <v>29</v>
      </c>
      <c r="D34" s="23">
        <v>1000</v>
      </c>
      <c r="E34" s="23"/>
      <c r="F34" s="23"/>
      <c r="G34" s="23">
        <v>1000</v>
      </c>
      <c r="H34" s="23"/>
      <c r="I34" s="23"/>
      <c r="J34" s="23">
        <v>1000</v>
      </c>
      <c r="K34" s="23"/>
      <c r="L34" s="23"/>
      <c r="M34" s="23">
        <v>1000</v>
      </c>
      <c r="N34" s="23"/>
      <c r="O34" s="23"/>
      <c r="P34" s="23">
        <v>1000</v>
      </c>
      <c r="Q34" s="23"/>
      <c r="R34" s="23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</row>
    <row r="35" spans="1:87" s="14" customFormat="1" x14ac:dyDescent="0.25">
      <c r="C35" s="15"/>
      <c r="D35" s="16"/>
      <c r="E35" s="16"/>
      <c r="F35" s="17"/>
      <c r="G35" s="16"/>
      <c r="H35" s="16"/>
      <c r="I35" s="17"/>
      <c r="J35" s="16"/>
      <c r="K35" s="16"/>
      <c r="L35" s="17"/>
      <c r="M35" s="16"/>
      <c r="N35" s="16"/>
      <c r="O35" s="17"/>
      <c r="P35" s="16"/>
      <c r="Q35" s="16"/>
      <c r="R35" s="1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</row>
    <row r="36" spans="1:87" s="22" customFormat="1" x14ac:dyDescent="0.25">
      <c r="A36" s="22" t="s">
        <v>27</v>
      </c>
      <c r="B36" s="22" t="s">
        <v>37</v>
      </c>
      <c r="D36" s="23"/>
      <c r="E36" s="23">
        <v>200</v>
      </c>
      <c r="F36" s="23"/>
      <c r="G36" s="23"/>
      <c r="H36" s="23">
        <v>200</v>
      </c>
      <c r="I36" s="23"/>
      <c r="J36" s="23"/>
      <c r="K36" s="23">
        <v>200</v>
      </c>
      <c r="L36" s="23"/>
      <c r="M36" s="23"/>
      <c r="N36" s="23">
        <v>200</v>
      </c>
      <c r="O36" s="23"/>
      <c r="P36" s="23"/>
      <c r="Q36" s="23">
        <v>200</v>
      </c>
      <c r="R36" s="23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</row>
    <row r="37" spans="1:87" s="14" customFormat="1" x14ac:dyDescent="0.25">
      <c r="C37" s="15"/>
      <c r="D37" s="16"/>
      <c r="E37" s="16"/>
      <c r="F37" s="17"/>
      <c r="G37" s="16"/>
      <c r="H37" s="16"/>
      <c r="I37" s="17"/>
      <c r="J37" s="16"/>
      <c r="K37" s="16"/>
      <c r="L37" s="17"/>
      <c r="M37" s="16"/>
      <c r="N37" s="16"/>
      <c r="O37" s="17"/>
      <c r="P37" s="16"/>
      <c r="Q37" s="16"/>
      <c r="R37" s="1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</row>
    <row r="38" spans="1:87" s="14" customFormat="1" x14ac:dyDescent="0.25">
      <c r="A38" s="14" t="s">
        <v>28</v>
      </c>
      <c r="B38" s="14" t="s">
        <v>30</v>
      </c>
      <c r="C38" s="15"/>
      <c r="D38" s="16">
        <f>D28*E36</f>
        <v>1000</v>
      </c>
      <c r="F38" s="17"/>
      <c r="G38" s="16">
        <f>G28*H36</f>
        <v>1000</v>
      </c>
      <c r="I38" s="17"/>
      <c r="J38" s="16">
        <f>J28*K36</f>
        <v>1000</v>
      </c>
      <c r="L38" s="17"/>
      <c r="M38" s="16">
        <f>M28*N36</f>
        <v>1000</v>
      </c>
      <c r="O38" s="17"/>
      <c r="P38" s="16">
        <f>P28*Q36</f>
        <v>1000</v>
      </c>
      <c r="R38" s="1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</row>
    <row r="39" spans="1:87" s="14" customFormat="1" ht="15.75" thickBot="1" x14ac:dyDescent="0.3">
      <c r="C39" s="15"/>
      <c r="D39" s="16"/>
      <c r="E39" s="16"/>
      <c r="F39" s="17"/>
      <c r="G39" s="16"/>
      <c r="H39" s="16"/>
      <c r="I39" s="17"/>
      <c r="J39" s="16"/>
      <c r="K39" s="16"/>
      <c r="L39" s="17"/>
      <c r="M39" s="16"/>
      <c r="N39" s="16"/>
      <c r="O39" s="17"/>
      <c r="P39" s="16"/>
      <c r="Q39" s="16"/>
      <c r="R39" s="1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</row>
    <row r="40" spans="1:87" s="45" customFormat="1" ht="16.5" thickBot="1" x14ac:dyDescent="0.3">
      <c r="A40" s="44" t="s">
        <v>31</v>
      </c>
      <c r="B40" s="45" t="s">
        <v>42</v>
      </c>
      <c r="C40" s="46"/>
      <c r="D40" s="34">
        <f>D34-D38</f>
        <v>0</v>
      </c>
      <c r="E40" s="34"/>
      <c r="F40" s="47"/>
      <c r="G40" s="34">
        <f>G34-G38</f>
        <v>0</v>
      </c>
      <c r="H40" s="34"/>
      <c r="I40" s="47"/>
      <c r="J40" s="34">
        <f>J34-J38</f>
        <v>0</v>
      </c>
      <c r="K40" s="34"/>
      <c r="L40" s="47"/>
      <c r="M40" s="34">
        <f>M34-M38</f>
        <v>0</v>
      </c>
      <c r="N40" s="34"/>
      <c r="O40" s="47"/>
      <c r="P40" s="34">
        <f>P34-P38</f>
        <v>0</v>
      </c>
      <c r="Q40" s="34"/>
      <c r="R40" s="47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</row>
    <row r="42" spans="1:87" ht="15.75" thickBot="1" x14ac:dyDescent="0.3"/>
    <row r="43" spans="1:87" s="33" customFormat="1" ht="19.5" thickBot="1" x14ac:dyDescent="0.35">
      <c r="A43" s="72"/>
      <c r="B43" s="73" t="s">
        <v>39</v>
      </c>
      <c r="D43" s="74">
        <f>D30+D40</f>
        <v>689.8</v>
      </c>
      <c r="E43" s="75"/>
      <c r="F43" s="75"/>
      <c r="G43" s="74">
        <f>G30+G40</f>
        <v>1364.8</v>
      </c>
      <c r="H43" s="75"/>
      <c r="I43" s="75"/>
      <c r="J43" s="74">
        <f>J30+J40</f>
        <v>1580</v>
      </c>
      <c r="K43" s="75"/>
      <c r="L43" s="75"/>
      <c r="M43" s="74">
        <f>M30+M40</f>
        <v>3032</v>
      </c>
      <c r="N43" s="75"/>
      <c r="O43" s="75"/>
      <c r="P43" s="74">
        <f>P30+P40</f>
        <v>3644</v>
      </c>
      <c r="Q43" s="75"/>
      <c r="R43" s="3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</row>
    <row r="45" spans="1:87" ht="15.75" thickBot="1" x14ac:dyDescent="0.3">
      <c r="E45" s="9"/>
      <c r="F45" s="10"/>
      <c r="G45" s="9"/>
    </row>
    <row r="46" spans="1:87" s="40" customFormat="1" ht="16.5" thickBot="1" x14ac:dyDescent="0.3">
      <c r="A46" s="39"/>
      <c r="B46" s="40" t="s">
        <v>41</v>
      </c>
      <c r="C46" s="41"/>
      <c r="D46" s="71">
        <f>(D26+D40)/D20</f>
        <v>0.20972222222222245</v>
      </c>
      <c r="E46" s="70" t="s">
        <v>43</v>
      </c>
      <c r="F46" s="42"/>
      <c r="G46" s="71">
        <f>(G26+G40)/G20</f>
        <v>9.770114942528732E-2</v>
      </c>
      <c r="H46" s="70" t="s">
        <v>44</v>
      </c>
      <c r="I46" s="42"/>
      <c r="J46" s="71">
        <f>(J26+J40)/J20</f>
        <v>-0.4861111111111111</v>
      </c>
      <c r="K46" s="70" t="s">
        <v>43</v>
      </c>
      <c r="L46" s="42"/>
      <c r="M46" s="71">
        <f>(M26+M40)/M20</f>
        <v>6.5104166666666671E-2</v>
      </c>
      <c r="N46" s="70" t="s">
        <v>44</v>
      </c>
      <c r="O46" s="42"/>
      <c r="P46" s="71">
        <f>(P26+P40)/P20</f>
        <v>0.13354700854700854</v>
      </c>
      <c r="Q46" s="70" t="s">
        <v>43</v>
      </c>
      <c r="R46" s="42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</row>
    <row r="47" spans="1:87" s="1" customFormat="1" x14ac:dyDescent="0.25"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</row>
    <row r="48" spans="1:87" s="1" customFormat="1" ht="35.25" customHeight="1" x14ac:dyDescent="0.25">
      <c r="B48" s="77" t="s">
        <v>50</v>
      </c>
      <c r="D48" s="60"/>
      <c r="E48" s="60"/>
      <c r="F48" s="60"/>
      <c r="G48" s="62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</row>
    <row r="49" spans="4:61" s="1" customFormat="1" x14ac:dyDescent="0.25"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</row>
    <row r="50" spans="4:61" s="1" customFormat="1" x14ac:dyDescent="0.25"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</row>
    <row r="51" spans="4:61" s="1" customFormat="1" x14ac:dyDescent="0.25"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</row>
    <row r="52" spans="4:61" s="1" customFormat="1" x14ac:dyDescent="0.25"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</row>
    <row r="53" spans="4:61" s="1" customFormat="1" x14ac:dyDescent="0.25"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</row>
    <row r="54" spans="4:61" s="1" customFormat="1" x14ac:dyDescent="0.25"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</row>
    <row r="55" spans="4:61" s="1" customFormat="1" x14ac:dyDescent="0.25"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</row>
    <row r="56" spans="4:61" s="1" customFormat="1" x14ac:dyDescent="0.25"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</row>
    <row r="57" spans="4:61" s="1" customFormat="1" x14ac:dyDescent="0.25"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</row>
    <row r="58" spans="4:61" s="1" customFormat="1" x14ac:dyDescent="0.25"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</row>
    <row r="59" spans="4:61" s="1" customFormat="1" x14ac:dyDescent="0.25"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</row>
    <row r="60" spans="4:61" s="1" customFormat="1" x14ac:dyDescent="0.25"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</row>
    <row r="61" spans="4:61" s="1" customFormat="1" x14ac:dyDescent="0.25"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</row>
    <row r="62" spans="4:61" s="1" customFormat="1" x14ac:dyDescent="0.25"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</row>
    <row r="63" spans="4:61" s="1" customFormat="1" x14ac:dyDescent="0.25"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</row>
    <row r="64" spans="4:61" s="1" customFormat="1" x14ac:dyDescent="0.25"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</row>
    <row r="65" spans="4:61" s="1" customFormat="1" x14ac:dyDescent="0.25"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</row>
    <row r="66" spans="4:61" s="1" customFormat="1" x14ac:dyDescent="0.25"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</row>
    <row r="67" spans="4:61" s="1" customFormat="1" x14ac:dyDescent="0.25"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</row>
    <row r="68" spans="4:61" s="1" customFormat="1" x14ac:dyDescent="0.25"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</row>
    <row r="69" spans="4:61" s="1" customFormat="1" x14ac:dyDescent="0.25"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</row>
    <row r="70" spans="4:61" s="1" customFormat="1" x14ac:dyDescent="0.25"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</row>
    <row r="71" spans="4:61" s="1" customFormat="1" x14ac:dyDescent="0.25"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</row>
    <row r="72" spans="4:61" s="1" customFormat="1" x14ac:dyDescent="0.25"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</row>
    <row r="73" spans="4:61" s="1" customFormat="1" x14ac:dyDescent="0.25"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</row>
    <row r="74" spans="4:61" s="1" customFormat="1" x14ac:dyDescent="0.25"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</row>
    <row r="75" spans="4:61" s="1" customFormat="1" x14ac:dyDescent="0.25"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</row>
    <row r="76" spans="4:61" s="1" customFormat="1" x14ac:dyDescent="0.25"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</row>
    <row r="77" spans="4:61" s="1" customFormat="1" x14ac:dyDescent="0.25"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</row>
    <row r="78" spans="4:61" s="1" customFormat="1" x14ac:dyDescent="0.25"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</row>
    <row r="79" spans="4:61" s="1" customFormat="1" x14ac:dyDescent="0.25"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</row>
    <row r="80" spans="4:61" s="1" customFormat="1" x14ac:dyDescent="0.25"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</row>
    <row r="81" spans="4:61" s="1" customFormat="1" x14ac:dyDescent="0.25"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</row>
    <row r="82" spans="4:61" s="1" customFormat="1" x14ac:dyDescent="0.25"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</row>
    <row r="83" spans="4:61" s="1" customFormat="1" x14ac:dyDescent="0.25"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</row>
    <row r="84" spans="4:61" s="1" customFormat="1" x14ac:dyDescent="0.25"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</row>
    <row r="85" spans="4:61" s="1" customFormat="1" x14ac:dyDescent="0.25"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</row>
    <row r="86" spans="4:61" s="1" customFormat="1" x14ac:dyDescent="0.25"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</row>
    <row r="87" spans="4:61" s="1" customFormat="1" x14ac:dyDescent="0.25"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</row>
    <row r="88" spans="4:61" s="1" customFormat="1" x14ac:dyDescent="0.25"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</row>
    <row r="89" spans="4:61" s="1" customFormat="1" x14ac:dyDescent="0.25"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</row>
    <row r="90" spans="4:61" s="1" customFormat="1" x14ac:dyDescent="0.25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</row>
    <row r="91" spans="4:61" s="1" customFormat="1" x14ac:dyDescent="0.25"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</row>
    <row r="92" spans="4:61" s="1" customFormat="1" x14ac:dyDescent="0.25"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</row>
    <row r="93" spans="4:61" s="1" customFormat="1" x14ac:dyDescent="0.25"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</row>
    <row r="94" spans="4:61" s="1" customFormat="1" x14ac:dyDescent="0.25"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</row>
    <row r="95" spans="4:61" s="1" customFormat="1" x14ac:dyDescent="0.25"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</row>
    <row r="96" spans="4:61" s="1" customFormat="1" x14ac:dyDescent="0.25"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</row>
    <row r="97" spans="4:61" s="1" customFormat="1" x14ac:dyDescent="0.25"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</row>
    <row r="98" spans="4:61" s="1" customFormat="1" x14ac:dyDescent="0.25"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</row>
    <row r="99" spans="4:61" s="1" customFormat="1" x14ac:dyDescent="0.25"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</row>
    <row r="100" spans="4:61" s="1" customFormat="1" x14ac:dyDescent="0.25"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</row>
    <row r="101" spans="4:61" s="1" customFormat="1" x14ac:dyDescent="0.25"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</row>
    <row r="102" spans="4:61" s="1" customFormat="1" x14ac:dyDescent="0.25"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</row>
    <row r="103" spans="4:61" s="1" customFormat="1" x14ac:dyDescent="0.25"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</row>
    <row r="104" spans="4:61" s="1" customFormat="1" x14ac:dyDescent="0.25"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</row>
    <row r="105" spans="4:61" s="1" customFormat="1" x14ac:dyDescent="0.25"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</row>
    <row r="106" spans="4:61" s="1" customFormat="1" x14ac:dyDescent="0.25"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</row>
    <row r="107" spans="4:61" s="1" customFormat="1" x14ac:dyDescent="0.25"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</row>
    <row r="108" spans="4:61" s="1" customFormat="1" x14ac:dyDescent="0.25"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</row>
    <row r="109" spans="4:61" s="1" customFormat="1" x14ac:dyDescent="0.25"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</row>
    <row r="110" spans="4:61" s="1" customFormat="1" x14ac:dyDescent="0.25"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</row>
    <row r="111" spans="4:61" s="1" customFormat="1" x14ac:dyDescent="0.25"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</row>
    <row r="112" spans="4:61" s="1" customFormat="1" x14ac:dyDescent="0.25"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</row>
    <row r="113" spans="4:61" s="1" customFormat="1" x14ac:dyDescent="0.25"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</row>
    <row r="114" spans="4:61" s="1" customFormat="1" x14ac:dyDescent="0.25"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</row>
    <row r="115" spans="4:61" s="1" customFormat="1" x14ac:dyDescent="0.25"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</row>
    <row r="116" spans="4:61" s="1" customFormat="1" x14ac:dyDescent="0.25"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</row>
    <row r="117" spans="4:61" s="1" customFormat="1" x14ac:dyDescent="0.25"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</row>
    <row r="118" spans="4:61" s="1" customFormat="1" x14ac:dyDescent="0.25"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</row>
    <row r="119" spans="4:61" s="1" customFormat="1" x14ac:dyDescent="0.25"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</row>
    <row r="120" spans="4:61" s="1" customFormat="1" x14ac:dyDescent="0.25"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</row>
    <row r="121" spans="4:61" s="1" customFormat="1" x14ac:dyDescent="0.25"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</row>
    <row r="122" spans="4:61" s="1" customFormat="1" x14ac:dyDescent="0.25"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</row>
    <row r="123" spans="4:61" s="1" customFormat="1" x14ac:dyDescent="0.25"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</row>
    <row r="124" spans="4:61" s="1" customFormat="1" x14ac:dyDescent="0.25"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</row>
    <row r="125" spans="4:61" s="1" customFormat="1" x14ac:dyDescent="0.25"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</row>
    <row r="126" spans="4:61" s="1" customFormat="1" x14ac:dyDescent="0.25"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</row>
    <row r="127" spans="4:61" s="1" customFormat="1" x14ac:dyDescent="0.25"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</row>
    <row r="128" spans="4:61" s="1" customFormat="1" x14ac:dyDescent="0.25"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</row>
    <row r="129" spans="4:61" s="1" customFormat="1" x14ac:dyDescent="0.25"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</row>
    <row r="130" spans="4:61" s="1" customFormat="1" x14ac:dyDescent="0.25"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</row>
    <row r="131" spans="4:61" s="1" customFormat="1" x14ac:dyDescent="0.25"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</row>
    <row r="132" spans="4:61" s="1" customFormat="1" x14ac:dyDescent="0.25"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</row>
    <row r="133" spans="4:61" s="1" customFormat="1" x14ac:dyDescent="0.25"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</row>
    <row r="134" spans="4:61" s="1" customFormat="1" x14ac:dyDescent="0.25"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</row>
    <row r="135" spans="4:61" s="1" customFormat="1" x14ac:dyDescent="0.25"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</row>
    <row r="136" spans="4:61" s="1" customFormat="1" x14ac:dyDescent="0.25"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</row>
    <row r="137" spans="4:61" s="1" customFormat="1" x14ac:dyDescent="0.25"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</row>
    <row r="138" spans="4:61" s="1" customFormat="1" x14ac:dyDescent="0.25"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</row>
    <row r="139" spans="4:61" s="1" customFormat="1" x14ac:dyDescent="0.25"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</row>
    <row r="140" spans="4:61" s="1" customFormat="1" x14ac:dyDescent="0.25"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</row>
    <row r="141" spans="4:61" s="1" customFormat="1" x14ac:dyDescent="0.25"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</row>
    <row r="142" spans="4:61" s="1" customFormat="1" x14ac:dyDescent="0.25"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</row>
    <row r="143" spans="4:61" s="1" customFormat="1" x14ac:dyDescent="0.25"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</row>
    <row r="144" spans="4:61" s="1" customFormat="1" x14ac:dyDescent="0.25"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</row>
    <row r="145" spans="4:61" s="1" customFormat="1" x14ac:dyDescent="0.25"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</row>
    <row r="146" spans="4:61" s="1" customFormat="1" x14ac:dyDescent="0.25"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</row>
    <row r="147" spans="4:61" s="1" customFormat="1" x14ac:dyDescent="0.25"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</row>
    <row r="148" spans="4:61" s="1" customFormat="1" x14ac:dyDescent="0.25"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</row>
    <row r="149" spans="4:61" s="1" customFormat="1" x14ac:dyDescent="0.25"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</row>
    <row r="150" spans="4:61" s="1" customFormat="1" x14ac:dyDescent="0.25"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</row>
    <row r="151" spans="4:61" s="1" customFormat="1" x14ac:dyDescent="0.25"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</row>
    <row r="152" spans="4:61" s="1" customFormat="1" x14ac:dyDescent="0.25"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</row>
    <row r="153" spans="4:61" s="1" customFormat="1" x14ac:dyDescent="0.25"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</row>
    <row r="154" spans="4:61" s="1" customFormat="1" x14ac:dyDescent="0.25"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</row>
    <row r="155" spans="4:61" s="1" customFormat="1" x14ac:dyDescent="0.25"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</row>
    <row r="156" spans="4:61" s="1" customFormat="1" x14ac:dyDescent="0.25"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</row>
    <row r="157" spans="4:61" s="1" customFormat="1" x14ac:dyDescent="0.25"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</row>
    <row r="158" spans="4:61" s="1" customFormat="1" x14ac:dyDescent="0.25"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</row>
    <row r="159" spans="4:61" s="1" customFormat="1" x14ac:dyDescent="0.25"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</row>
    <row r="160" spans="4:61" s="1" customFormat="1" x14ac:dyDescent="0.25"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</row>
    <row r="161" spans="4:61" s="1" customFormat="1" x14ac:dyDescent="0.25"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</row>
    <row r="162" spans="4:61" s="1" customFormat="1" x14ac:dyDescent="0.25"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</row>
    <row r="163" spans="4:61" s="1" customFormat="1" x14ac:dyDescent="0.25"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</row>
    <row r="164" spans="4:61" s="1" customFormat="1" x14ac:dyDescent="0.25"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</row>
    <row r="165" spans="4:61" s="1" customFormat="1" x14ac:dyDescent="0.25"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</row>
    <row r="166" spans="4:61" s="1" customFormat="1" x14ac:dyDescent="0.25"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</row>
    <row r="167" spans="4:61" s="1" customFormat="1" x14ac:dyDescent="0.25"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</row>
    <row r="168" spans="4:61" s="1" customFormat="1" x14ac:dyDescent="0.25"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</row>
    <row r="169" spans="4:61" s="1" customFormat="1" x14ac:dyDescent="0.25"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</row>
    <row r="170" spans="4:61" s="1" customFormat="1" x14ac:dyDescent="0.25"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</row>
    <row r="171" spans="4:61" s="1" customFormat="1" x14ac:dyDescent="0.25"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</row>
    <row r="172" spans="4:61" s="1" customFormat="1" x14ac:dyDescent="0.25"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</row>
    <row r="173" spans="4:61" s="1" customFormat="1" x14ac:dyDescent="0.25"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</row>
    <row r="174" spans="4:61" s="1" customFormat="1" x14ac:dyDescent="0.25"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</row>
    <row r="175" spans="4:61" s="1" customFormat="1" x14ac:dyDescent="0.25"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</row>
    <row r="176" spans="4:61" s="1" customFormat="1" x14ac:dyDescent="0.25"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</row>
    <row r="177" spans="4:61" s="1" customFormat="1" x14ac:dyDescent="0.25"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</row>
    <row r="178" spans="4:61" s="1" customFormat="1" x14ac:dyDescent="0.25"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</row>
    <row r="179" spans="4:61" s="1" customFormat="1" x14ac:dyDescent="0.25"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</row>
    <row r="180" spans="4:61" s="1" customFormat="1" x14ac:dyDescent="0.25"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</row>
    <row r="181" spans="4:61" s="1" customFormat="1" x14ac:dyDescent="0.25"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</row>
    <row r="182" spans="4:61" s="1" customFormat="1" x14ac:dyDescent="0.25"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</row>
    <row r="183" spans="4:61" s="1" customFormat="1" x14ac:dyDescent="0.25"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</row>
    <row r="184" spans="4:61" s="1" customFormat="1" x14ac:dyDescent="0.25"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</row>
    <row r="185" spans="4:61" s="1" customFormat="1" x14ac:dyDescent="0.25"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</row>
    <row r="186" spans="4:61" s="1" customFormat="1" x14ac:dyDescent="0.25"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</row>
    <row r="187" spans="4:61" s="1" customFormat="1" x14ac:dyDescent="0.25"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</row>
    <row r="188" spans="4:61" s="1" customFormat="1" x14ac:dyDescent="0.25"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</row>
    <row r="189" spans="4:61" s="1" customFormat="1" x14ac:dyDescent="0.25"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</row>
    <row r="190" spans="4:61" s="1" customFormat="1" x14ac:dyDescent="0.25"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</row>
    <row r="191" spans="4:61" s="1" customFormat="1" x14ac:dyDescent="0.25"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</row>
    <row r="192" spans="4:61" s="1" customFormat="1" x14ac:dyDescent="0.25"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</row>
    <row r="193" spans="4:61" s="1" customFormat="1" x14ac:dyDescent="0.25"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</row>
    <row r="194" spans="4:61" s="27" customFormat="1" x14ac:dyDescent="0.25"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</row>
    <row r="195" spans="4:61" s="27" customFormat="1" x14ac:dyDescent="0.25"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</row>
    <row r="196" spans="4:61" s="27" customFormat="1" x14ac:dyDescent="0.25"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</row>
    <row r="197" spans="4:61" s="27" customFormat="1" x14ac:dyDescent="0.25"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</row>
    <row r="198" spans="4:61" s="27" customFormat="1" x14ac:dyDescent="0.25"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</row>
    <row r="199" spans="4:61" s="27" customFormat="1" x14ac:dyDescent="0.25"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</row>
    <row r="200" spans="4:61" s="27" customFormat="1" x14ac:dyDescent="0.25"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</row>
    <row r="201" spans="4:61" s="27" customFormat="1" x14ac:dyDescent="0.25"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</row>
    <row r="202" spans="4:61" s="27" customFormat="1" x14ac:dyDescent="0.25"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</row>
    <row r="203" spans="4:61" s="27" customFormat="1" x14ac:dyDescent="0.25"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</row>
    <row r="204" spans="4:61" s="27" customFormat="1" x14ac:dyDescent="0.25"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</row>
    <row r="205" spans="4:61" s="27" customFormat="1" x14ac:dyDescent="0.25"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</row>
    <row r="206" spans="4:61" s="27" customFormat="1" x14ac:dyDescent="0.25"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</row>
    <row r="207" spans="4:61" s="27" customFormat="1" x14ac:dyDescent="0.25"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</row>
    <row r="208" spans="4:61" s="27" customFormat="1" x14ac:dyDescent="0.25"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</row>
    <row r="209" spans="4:61" s="27" customFormat="1" x14ac:dyDescent="0.25"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</row>
    <row r="210" spans="4:61" s="27" customFormat="1" x14ac:dyDescent="0.25"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</row>
    <row r="211" spans="4:61" s="27" customFormat="1" x14ac:dyDescent="0.25"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</row>
    <row r="212" spans="4:61" s="27" customFormat="1" x14ac:dyDescent="0.25"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</row>
    <row r="213" spans="4:61" s="27" customFormat="1" x14ac:dyDescent="0.25"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</row>
    <row r="214" spans="4:61" s="27" customFormat="1" x14ac:dyDescent="0.25"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</row>
    <row r="215" spans="4:61" s="27" customFormat="1" x14ac:dyDescent="0.25"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</row>
  </sheetData>
  <mergeCells count="6">
    <mergeCell ref="D1:Q1"/>
    <mergeCell ref="D2:E2"/>
    <mergeCell ref="G2:H2"/>
    <mergeCell ref="J2:K2"/>
    <mergeCell ref="M2:N2"/>
    <mergeCell ref="P2:Q2"/>
  </mergeCells>
  <printOptions gridLines="1"/>
  <pageMargins left="0.70866141732283472" right="0.70866141732283472" top="0.74803149606299213" bottom="0.74803149606299213" header="0.31496062992125984" footer="0.31496062992125984"/>
  <pageSetup paperSize="9" scale="14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 sizeWithCells="1">
              <from>
                <xdr:col>4</xdr:col>
                <xdr:colOff>76200</xdr:colOff>
                <xdr:row>2</xdr:row>
                <xdr:rowOff>85725</xdr:rowOff>
              </from>
              <to>
                <xdr:col>4</xdr:col>
                <xdr:colOff>609600</xdr:colOff>
                <xdr:row>2</xdr:row>
                <xdr:rowOff>542925</xdr:rowOff>
              </to>
            </anchor>
          </objectPr>
        </oleObject>
      </mc:Choice>
      <mc:Fallback>
        <oleObject progId="PBrush" shapeId="1026" r:id="rId4"/>
      </mc:Fallback>
    </mc:AlternateContent>
    <mc:AlternateContent xmlns:mc="http://schemas.openxmlformats.org/markup-compatibility/2006">
      <mc:Choice Requires="x14">
        <oleObject progId="PBrush" shapeId="1027" r:id="rId6">
          <objectPr defaultSize="0" autoPict="0" r:id="rId5">
            <anchor moveWithCells="1" sizeWithCells="1">
              <from>
                <xdr:col>7</xdr:col>
                <xdr:colOff>76200</xdr:colOff>
                <xdr:row>2</xdr:row>
                <xdr:rowOff>85725</xdr:rowOff>
              </from>
              <to>
                <xdr:col>7</xdr:col>
                <xdr:colOff>609600</xdr:colOff>
                <xdr:row>2</xdr:row>
                <xdr:rowOff>542925</xdr:rowOff>
              </to>
            </anchor>
          </objectPr>
        </oleObject>
      </mc:Choice>
      <mc:Fallback>
        <oleObject progId="PBrush" shapeId="1027" r:id="rId6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5">
            <anchor moveWithCells="1" sizeWithCells="1">
              <from>
                <xdr:col>10</xdr:col>
                <xdr:colOff>76200</xdr:colOff>
                <xdr:row>2</xdr:row>
                <xdr:rowOff>85725</xdr:rowOff>
              </from>
              <to>
                <xdr:col>10</xdr:col>
                <xdr:colOff>609600</xdr:colOff>
                <xdr:row>2</xdr:row>
                <xdr:rowOff>542925</xdr:rowOff>
              </to>
            </anchor>
          </objectPr>
        </oleObject>
      </mc:Choice>
      <mc:Fallback>
        <oleObject progId="PBrush" shapeId="1028" r:id="rId7"/>
      </mc:Fallback>
    </mc:AlternateContent>
    <mc:AlternateContent xmlns:mc="http://schemas.openxmlformats.org/markup-compatibility/2006">
      <mc:Choice Requires="x14">
        <oleObject progId="PBrush" shapeId="1029" r:id="rId8">
          <objectPr defaultSize="0" autoPict="0" r:id="rId5">
            <anchor moveWithCells="1" sizeWithCells="1">
              <from>
                <xdr:col>13</xdr:col>
                <xdr:colOff>76200</xdr:colOff>
                <xdr:row>2</xdr:row>
                <xdr:rowOff>85725</xdr:rowOff>
              </from>
              <to>
                <xdr:col>13</xdr:col>
                <xdr:colOff>609600</xdr:colOff>
                <xdr:row>2</xdr:row>
                <xdr:rowOff>542925</xdr:rowOff>
              </to>
            </anchor>
          </objectPr>
        </oleObject>
      </mc:Choice>
      <mc:Fallback>
        <oleObject progId="PBrush" shapeId="1029" r:id="rId8"/>
      </mc:Fallback>
    </mc:AlternateContent>
    <mc:AlternateContent xmlns:mc="http://schemas.openxmlformats.org/markup-compatibility/2006">
      <mc:Choice Requires="x14">
        <oleObject progId="PBrush" shapeId="1030" r:id="rId9">
          <objectPr defaultSize="0" autoPict="0" r:id="rId5">
            <anchor moveWithCells="1" sizeWithCells="1">
              <from>
                <xdr:col>16</xdr:col>
                <xdr:colOff>76200</xdr:colOff>
                <xdr:row>2</xdr:row>
                <xdr:rowOff>85725</xdr:rowOff>
              </from>
              <to>
                <xdr:col>16</xdr:col>
                <xdr:colOff>609600</xdr:colOff>
                <xdr:row>2</xdr:row>
                <xdr:rowOff>542925</xdr:rowOff>
              </to>
            </anchor>
          </objectPr>
        </oleObject>
      </mc:Choice>
      <mc:Fallback>
        <oleObject progId="PBrush" shapeId="1030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Calc</vt:lpstr>
    </vt:vector>
  </TitlesOfParts>
  <Company>Deltech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Admin</cp:lastModifiedBy>
  <cp:lastPrinted>2014-05-27T12:52:25Z</cp:lastPrinted>
  <dcterms:created xsi:type="dcterms:W3CDTF">2014-05-23T12:24:04Z</dcterms:created>
  <dcterms:modified xsi:type="dcterms:W3CDTF">2018-02-19T10:04:18Z</dcterms:modified>
</cp:coreProperties>
</file>